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churra\Desktop\EML 2019\Actualizado\"/>
    </mc:Choice>
  </mc:AlternateContent>
  <bookViews>
    <workbookView xWindow="0" yWindow="0" windowWidth="24000" windowHeight="9735"/>
  </bookViews>
  <sheets>
    <sheet name="Cuadro 39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8" i="1" l="1"/>
  <c r="L58" i="1"/>
  <c r="K58" i="1"/>
  <c r="J58" i="1" s="1"/>
  <c r="N58" i="1" s="1"/>
  <c r="I58" i="1"/>
  <c r="M57" i="1"/>
  <c r="L57" i="1"/>
  <c r="K57" i="1"/>
  <c r="J57" i="1" s="1"/>
  <c r="N57" i="1" s="1"/>
  <c r="I57" i="1"/>
  <c r="M56" i="1"/>
  <c r="L56" i="1"/>
  <c r="J56" i="1" s="1"/>
  <c r="N56" i="1" s="1"/>
  <c r="K56" i="1"/>
  <c r="I56" i="1"/>
  <c r="M55" i="1"/>
  <c r="L55" i="1"/>
  <c r="K55" i="1"/>
  <c r="J55" i="1"/>
  <c r="N55" i="1" s="1"/>
  <c r="I55" i="1"/>
  <c r="M54" i="1"/>
  <c r="L54" i="1"/>
  <c r="K54" i="1"/>
  <c r="J54" i="1" s="1"/>
  <c r="N54" i="1" s="1"/>
  <c r="I54" i="1"/>
  <c r="M53" i="1"/>
  <c r="L53" i="1"/>
  <c r="K53" i="1"/>
  <c r="J53" i="1" s="1"/>
  <c r="N53" i="1" s="1"/>
  <c r="I53" i="1"/>
  <c r="M52" i="1"/>
  <c r="L52" i="1"/>
  <c r="J52" i="1" s="1"/>
  <c r="N52" i="1" s="1"/>
  <c r="K52" i="1"/>
  <c r="I52" i="1"/>
  <c r="M51" i="1"/>
  <c r="L51" i="1"/>
  <c r="K51" i="1"/>
  <c r="J51" i="1"/>
  <c r="N51" i="1" s="1"/>
  <c r="I51" i="1"/>
  <c r="M50" i="1"/>
  <c r="L50" i="1"/>
  <c r="K50" i="1"/>
  <c r="J50" i="1" s="1"/>
  <c r="N50" i="1" s="1"/>
  <c r="I50" i="1"/>
  <c r="M49" i="1"/>
  <c r="L49" i="1"/>
  <c r="K49" i="1"/>
  <c r="J49" i="1" s="1"/>
  <c r="N49" i="1" s="1"/>
  <c r="I49" i="1"/>
  <c r="M48" i="1"/>
  <c r="L48" i="1"/>
  <c r="J48" i="1" s="1"/>
  <c r="N48" i="1" s="1"/>
  <c r="K48" i="1"/>
  <c r="I48" i="1"/>
  <c r="M47" i="1"/>
  <c r="L47" i="1"/>
  <c r="K47" i="1"/>
  <c r="K44" i="1" s="1"/>
  <c r="J47" i="1"/>
  <c r="N47" i="1" s="1"/>
  <c r="I47" i="1"/>
  <c r="M46" i="1"/>
  <c r="M44" i="1" s="1"/>
  <c r="L46" i="1"/>
  <c r="J46" i="1" s="1"/>
  <c r="K46" i="1"/>
  <c r="I46" i="1"/>
  <c r="I44" i="1" s="1"/>
  <c r="M42" i="1"/>
  <c r="M26" i="1" s="1"/>
  <c r="L42" i="1"/>
  <c r="J42" i="1" s="1"/>
  <c r="K42" i="1"/>
  <c r="I42" i="1"/>
  <c r="M41" i="1"/>
  <c r="L41" i="1"/>
  <c r="K41" i="1"/>
  <c r="K25" i="1" s="1"/>
  <c r="J41" i="1"/>
  <c r="N41" i="1" s="1"/>
  <c r="I41" i="1"/>
  <c r="M40" i="1"/>
  <c r="L40" i="1"/>
  <c r="K40" i="1"/>
  <c r="J40" i="1" s="1"/>
  <c r="I40" i="1"/>
  <c r="I24" i="1" s="1"/>
  <c r="M39" i="1"/>
  <c r="L39" i="1"/>
  <c r="L23" i="1" s="1"/>
  <c r="K39" i="1"/>
  <c r="J39" i="1" s="1"/>
  <c r="I39" i="1"/>
  <c r="M38" i="1"/>
  <c r="M22" i="1" s="1"/>
  <c r="L38" i="1"/>
  <c r="J38" i="1" s="1"/>
  <c r="K38" i="1"/>
  <c r="I38" i="1"/>
  <c r="M37" i="1"/>
  <c r="L37" i="1"/>
  <c r="K37" i="1"/>
  <c r="K21" i="1" s="1"/>
  <c r="J37" i="1"/>
  <c r="N37" i="1" s="1"/>
  <c r="I37" i="1"/>
  <c r="M36" i="1"/>
  <c r="L36" i="1"/>
  <c r="K36" i="1"/>
  <c r="J36" i="1" s="1"/>
  <c r="I36" i="1"/>
  <c r="I20" i="1" s="1"/>
  <c r="M35" i="1"/>
  <c r="L35" i="1"/>
  <c r="L19" i="1" s="1"/>
  <c r="K35" i="1"/>
  <c r="J35" i="1" s="1"/>
  <c r="I35" i="1"/>
  <c r="M34" i="1"/>
  <c r="M18" i="1" s="1"/>
  <c r="L34" i="1"/>
  <c r="L18" i="1" s="1"/>
  <c r="K34" i="1"/>
  <c r="I34" i="1"/>
  <c r="M33" i="1"/>
  <c r="L33" i="1"/>
  <c r="K33" i="1"/>
  <c r="K17" i="1" s="1"/>
  <c r="J33" i="1"/>
  <c r="N33" i="1" s="1"/>
  <c r="I33" i="1"/>
  <c r="M32" i="1"/>
  <c r="L32" i="1"/>
  <c r="K32" i="1"/>
  <c r="J32" i="1" s="1"/>
  <c r="I32" i="1"/>
  <c r="I16" i="1" s="1"/>
  <c r="M31" i="1"/>
  <c r="L31" i="1"/>
  <c r="L15" i="1" s="1"/>
  <c r="K31" i="1"/>
  <c r="J31" i="1" s="1"/>
  <c r="I31" i="1"/>
  <c r="M30" i="1"/>
  <c r="M14" i="1" s="1"/>
  <c r="L30" i="1"/>
  <c r="J30" i="1" s="1"/>
  <c r="K30" i="1"/>
  <c r="I30" i="1"/>
  <c r="K28" i="1"/>
  <c r="K26" i="1"/>
  <c r="I26" i="1"/>
  <c r="M25" i="1"/>
  <c r="L25" i="1"/>
  <c r="I25" i="1"/>
  <c r="M24" i="1"/>
  <c r="L24" i="1"/>
  <c r="K24" i="1"/>
  <c r="M23" i="1"/>
  <c r="K23" i="1"/>
  <c r="I23" i="1"/>
  <c r="K22" i="1"/>
  <c r="I22" i="1"/>
  <c r="M21" i="1"/>
  <c r="L21" i="1"/>
  <c r="I21" i="1"/>
  <c r="M20" i="1"/>
  <c r="L20" i="1"/>
  <c r="K20" i="1"/>
  <c r="M19" i="1"/>
  <c r="K19" i="1"/>
  <c r="I19" i="1"/>
  <c r="K18" i="1"/>
  <c r="I18" i="1"/>
  <c r="M17" i="1"/>
  <c r="L17" i="1"/>
  <c r="I17" i="1"/>
  <c r="M16" i="1"/>
  <c r="L16" i="1"/>
  <c r="K16" i="1"/>
  <c r="M15" i="1"/>
  <c r="K15" i="1"/>
  <c r="I15" i="1"/>
  <c r="K14" i="1"/>
  <c r="I14" i="1"/>
  <c r="I12" i="1" s="1"/>
  <c r="N31" i="1" l="1"/>
  <c r="J15" i="1"/>
  <c r="N15" i="1" s="1"/>
  <c r="N35" i="1"/>
  <c r="J19" i="1"/>
  <c r="N19" i="1" s="1"/>
  <c r="N38" i="1"/>
  <c r="J22" i="1"/>
  <c r="N22" i="1" s="1"/>
  <c r="N42" i="1"/>
  <c r="J26" i="1"/>
  <c r="N26" i="1" s="1"/>
  <c r="K12" i="1"/>
  <c r="N39" i="1"/>
  <c r="J23" i="1"/>
  <c r="N23" i="1" s="1"/>
  <c r="N32" i="1"/>
  <c r="J16" i="1"/>
  <c r="N16" i="1" s="1"/>
  <c r="N46" i="1"/>
  <c r="J44" i="1"/>
  <c r="N44" i="1" s="1"/>
  <c r="N30" i="1"/>
  <c r="J14" i="1"/>
  <c r="J28" i="1"/>
  <c r="N28" i="1" s="1"/>
  <c r="J20" i="1"/>
  <c r="N20" i="1" s="1"/>
  <c r="N36" i="1"/>
  <c r="M12" i="1"/>
  <c r="J24" i="1"/>
  <c r="N24" i="1" s="1"/>
  <c r="N40" i="1"/>
  <c r="J34" i="1"/>
  <c r="I28" i="1"/>
  <c r="L28" i="1"/>
  <c r="M28" i="1"/>
  <c r="L14" i="1"/>
  <c r="J17" i="1"/>
  <c r="N17" i="1" s="1"/>
  <c r="J21" i="1"/>
  <c r="N21" i="1" s="1"/>
  <c r="L22" i="1"/>
  <c r="J25" i="1"/>
  <c r="N25" i="1" s="1"/>
  <c r="L26" i="1"/>
  <c r="L44" i="1"/>
  <c r="N34" i="1" l="1"/>
  <c r="J18" i="1"/>
  <c r="N18" i="1" s="1"/>
  <c r="N14" i="1"/>
  <c r="L12" i="1"/>
  <c r="J12" i="1" l="1"/>
  <c r="N12" i="1" s="1"/>
</calcChain>
</file>

<file path=xl/sharedStrings.xml><?xml version="1.0" encoding="utf-8"?>
<sst xmlns="http://schemas.openxmlformats.org/spreadsheetml/2006/main" count="66" uniqueCount="33">
  <si>
    <t>República de Panamá</t>
  </si>
  <si>
    <t>CONTRALORÍA GENERAL DE LA REPÚBLICA</t>
  </si>
  <si>
    <t>Instituto Nacional de Estadística y Censo</t>
  </si>
  <si>
    <t>Sexo, provincia y comarca indígena</t>
  </si>
  <si>
    <t>Agosto 2018</t>
  </si>
  <si>
    <t>Agosto 2019</t>
  </si>
  <si>
    <t>Población ocupada no agrícola</t>
  </si>
  <si>
    <t>Empleo informal</t>
  </si>
  <si>
    <t xml:space="preserve">Total </t>
  </si>
  <si>
    <t>En empresas del sector formal</t>
  </si>
  <si>
    <t>En empresas del sector informal</t>
  </si>
  <si>
    <t>Hogares</t>
  </si>
  <si>
    <t>Porcen-taje</t>
  </si>
  <si>
    <t>TOTAL (1)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</si>
  <si>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</si>
  <si>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</si>
  <si>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</si>
  <si>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</si>
  <si>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</si>
  <si>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</si>
  <si>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</si>
  <si>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</si>
  <si>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</si>
  <si>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</si>
  <si>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Hombres</t>
  </si>
  <si>
    <t>Mujeres</t>
  </si>
  <si>
    <t>- Cantidad nula o cero.</t>
  </si>
  <si>
    <t>Cuadro 39.  EMPLEO INFORMAL EN LA REPÚBLICA, POR SECTOR EN EL EMPLEO, SEGÚN SEXO, PROVINCIA Y
COMARCA INDÍGENA: ENCUESTA DE MERCADO LABORAL, AGOSTO 2018-19</t>
  </si>
  <si>
    <t xml:space="preserve">(1) Las cifras se refieren a un promedio semanal del mes.  Excluye a los residentes en las viviendas colectivas.  Excluye a los gerentes, </t>
  </si>
  <si>
    <t xml:space="preserve">     administradores y profesionales por cuenta propia y patronos.</t>
  </si>
  <si>
    <t>Com. Kuna Yala</t>
  </si>
  <si>
    <t>Com. Emberá</t>
  </si>
  <si>
    <t>Com. Ngäbe Buglé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</si>
</sst>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 * #,##0_ ;_ * \-#,##0_ ;_ * &quot;-&quot;_ ;_ @_ "/>
  </numFmts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1">
    <xf numFmtId="0" fontId="0" fillId="0" borderId="0" xfId="0"/>
    <xf numFmtId="0" fontId="2" fillId="0" borderId="0" xfId="2" applyFont="1" applyBorder="1"/>
    <xf numFmtId="0" fontId="2" fillId="0" borderId="0" xfId="2" applyFont="1"/>
    <xf numFmtId="3" fontId="3" fillId="2" borderId="3" xfId="2" applyNumberFormat="1" applyFont="1" applyFill="1" applyBorder="1" applyAlignment="1">
      <alignment horizontal="center" vertical="center" wrapText="1"/>
    </xf>
    <xf numFmtId="164" fontId="3" fillId="2" borderId="3" xfId="2" applyNumberFormat="1" applyFont="1" applyFill="1" applyBorder="1" applyAlignment="1">
      <alignment horizontal="center" vertical="center" wrapText="1"/>
    </xf>
    <xf numFmtId="164" fontId="3" fillId="2" borderId="4" xfId="2" applyNumberFormat="1" applyFont="1" applyFill="1" applyBorder="1" applyAlignment="1">
      <alignment horizontal="center" vertical="center" wrapText="1"/>
    </xf>
    <xf numFmtId="3" fontId="2" fillId="0" borderId="10" xfId="2" applyNumberFormat="1" applyFont="1" applyBorder="1"/>
    <xf numFmtId="164" fontId="2" fillId="0" borderId="10" xfId="2" applyNumberFormat="1" applyFont="1" applyBorder="1"/>
    <xf numFmtId="3" fontId="2" fillId="0" borderId="10" xfId="2" applyNumberFormat="1" applyFont="1" applyBorder="1" applyAlignment="1">
      <alignment horizontal="center" vertical="center" wrapText="1"/>
    </xf>
    <xf numFmtId="164" fontId="2" fillId="0" borderId="11" xfId="2" applyNumberFormat="1" applyFont="1" applyBorder="1"/>
    <xf numFmtId="3" fontId="3" fillId="0" borderId="12" xfId="2" applyNumberFormat="1" applyFont="1" applyBorder="1"/>
    <xf numFmtId="164" fontId="2" fillId="0" borderId="13" xfId="2" applyNumberFormat="1" applyFont="1" applyBorder="1"/>
    <xf numFmtId="0" fontId="3" fillId="0" borderId="0" xfId="2" applyFont="1" applyBorder="1"/>
    <xf numFmtId="164" fontId="3" fillId="0" borderId="0" xfId="2" applyNumberFormat="1" applyFont="1"/>
    <xf numFmtId="0" fontId="3" fillId="0" borderId="0" xfId="2" applyFont="1"/>
    <xf numFmtId="0" fontId="3" fillId="0" borderId="0" xfId="2" applyFont="1" applyAlignment="1">
      <alignment horizontal="right"/>
    </xf>
    <xf numFmtId="0" fontId="3" fillId="0" borderId="0" xfId="2" applyFont="1" applyBorder="1" applyAlignment="1">
      <alignment horizontal="right"/>
    </xf>
    <xf numFmtId="164" fontId="3" fillId="0" borderId="13" xfId="2" applyNumberFormat="1" applyFont="1" applyBorder="1"/>
    <xf numFmtId="3" fontId="2" fillId="0" borderId="12" xfId="2" applyNumberFormat="1" applyFont="1" applyBorder="1" applyAlignment="1">
      <alignment vertical="center" wrapText="1"/>
    </xf>
    <xf numFmtId="164" fontId="2" fillId="0" borderId="0" xfId="2" applyNumberFormat="1" applyFont="1"/>
    <xf numFmtId="2" fontId="3" fillId="0" borderId="0" xfId="2" applyNumberFormat="1" applyFont="1"/>
    <xf numFmtId="0" fontId="2" fillId="0" borderId="5" xfId="2" applyFont="1" applyBorder="1"/>
    <xf numFmtId="3" fontId="2" fillId="0" borderId="12" xfId="2" applyNumberFormat="1" applyFont="1" applyBorder="1" applyAlignment="1">
      <alignment horizontal="right" vertical="center" wrapText="1"/>
    </xf>
    <xf numFmtId="164" fontId="2" fillId="0" borderId="12" xfId="2" applyNumberFormat="1" applyFont="1" applyBorder="1" applyAlignment="1">
      <alignment horizontal="right" vertical="center" wrapText="1"/>
    </xf>
    <xf numFmtId="165" fontId="2" fillId="0" borderId="12" xfId="2" applyNumberFormat="1" applyFont="1" applyBorder="1" applyAlignment="1">
      <alignment horizontal="right" vertical="center" wrapText="1"/>
    </xf>
    <xf numFmtId="3" fontId="2" fillId="0" borderId="12" xfId="2" applyNumberFormat="1" applyFont="1" applyBorder="1" applyAlignment="1">
      <alignment horizontal="center" vertical="center" wrapText="1"/>
    </xf>
    <xf numFmtId="3" fontId="2" fillId="0" borderId="12" xfId="2" applyNumberFormat="1" applyFont="1" applyBorder="1"/>
    <xf numFmtId="164" fontId="2" fillId="0" borderId="12" xfId="2" applyNumberFormat="1" applyFont="1" applyBorder="1"/>
    <xf numFmtId="0" fontId="2" fillId="0" borderId="8" xfId="2" applyFont="1" applyBorder="1"/>
    <xf numFmtId="0" fontId="2" fillId="0" borderId="9" xfId="2" applyFont="1" applyBorder="1"/>
    <xf numFmtId="3" fontId="2" fillId="0" borderId="14" xfId="2" applyNumberFormat="1" applyFont="1" applyBorder="1"/>
    <xf numFmtId="164" fontId="2" fillId="0" borderId="14" xfId="2" applyNumberFormat="1" applyFont="1" applyBorder="1"/>
    <xf numFmtId="164" fontId="2" fillId="0" borderId="15" xfId="2" applyNumberFormat="1" applyFont="1" applyBorder="1"/>
    <xf numFmtId="3" fontId="2" fillId="0" borderId="0" xfId="2" applyNumberFormat="1" applyFont="1" applyBorder="1"/>
    <xf numFmtId="164" fontId="2" fillId="0" borderId="0" xfId="2" applyNumberFormat="1" applyFont="1" applyBorder="1"/>
    <xf numFmtId="0" fontId="2" fillId="0" borderId="0" xfId="2" applyFont="1" applyBorder="1" applyAlignment="1"/>
    <xf numFmtId="0" fontId="2" fillId="0" borderId="0" xfId="2" applyFont="1" applyAlignment="1"/>
    <xf numFmtId="49" fontId="2" fillId="0" borderId="0" xfId="2" applyNumberFormat="1" applyFont="1" applyFill="1" applyAlignment="1"/>
    <xf numFmtId="3" fontId="2" fillId="0" borderId="0" xfId="2" applyNumberFormat="1" applyFont="1"/>
    <xf numFmtId="0" fontId="2" fillId="0" borderId="0" xfId="2" applyFont="1" applyBorder="1" applyAlignment="1">
      <alignment vertical="top" wrapText="1"/>
    </xf>
    <xf numFmtId="0" fontId="2" fillId="0" borderId="0" xfId="2" applyFont="1" applyBorder="1" applyAlignment="1">
      <alignment vertical="top"/>
    </xf>
    <xf numFmtId="0" fontId="3" fillId="2" borderId="4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3" fillId="0" borderId="5" xfId="2" applyFont="1" applyBorder="1" applyAlignment="1">
      <alignment horizontal="center"/>
    </xf>
    <xf numFmtId="0" fontId="2" fillId="0" borderId="0" xfId="2" applyFont="1" applyAlignment="1">
      <alignment horizontal="center"/>
    </xf>
    <xf numFmtId="0" fontId="2" fillId="0" borderId="5" xfId="2" applyFont="1" applyBorder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2" applyFont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3" xfId="2" quotePrefix="1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3" fontId="3" fillId="2" borderId="6" xfId="2" applyNumberFormat="1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/>
    </xf>
    <xf numFmtId="3" fontId="3" fillId="2" borderId="3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_CUADRO COMPARATIVO (AÑOS 1963-1999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ncuesta%20de%20Hogares/XLS/2019/Agosto/Bolet&#237;n/Informal/Cuadro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441-07"/>
      <sheetName val="Cuadro 7"/>
    </sheetNames>
    <sheetDataSet>
      <sheetData sheetId="0">
        <row r="13">
          <cell r="D13">
            <v>1141</v>
          </cell>
          <cell r="E13">
            <v>10533</v>
          </cell>
          <cell r="F13">
            <v>245</v>
          </cell>
          <cell r="J13">
            <v>21736</v>
          </cell>
        </row>
        <row r="14">
          <cell r="D14">
            <v>2247</v>
          </cell>
          <cell r="E14">
            <v>22759</v>
          </cell>
          <cell r="F14">
            <v>811</v>
          </cell>
          <cell r="J14">
            <v>49591</v>
          </cell>
        </row>
        <row r="15">
          <cell r="D15">
            <v>5230</v>
          </cell>
          <cell r="E15">
            <v>20724</v>
          </cell>
          <cell r="F15">
            <v>320</v>
          </cell>
          <cell r="J15">
            <v>57642</v>
          </cell>
        </row>
        <row r="16">
          <cell r="D16">
            <v>4208</v>
          </cell>
          <cell r="E16">
            <v>40591</v>
          </cell>
          <cell r="F16">
            <v>1163</v>
          </cell>
          <cell r="J16">
            <v>83419</v>
          </cell>
        </row>
        <row r="17">
          <cell r="D17">
            <v>380</v>
          </cell>
          <cell r="E17">
            <v>2937</v>
          </cell>
          <cell r="F17">
            <v>25</v>
          </cell>
          <cell r="J17">
            <v>6051</v>
          </cell>
        </row>
        <row r="18">
          <cell r="D18">
            <v>1447</v>
          </cell>
          <cell r="E18">
            <v>9144</v>
          </cell>
          <cell r="F18">
            <v>59</v>
          </cell>
          <cell r="J18">
            <v>23408</v>
          </cell>
        </row>
        <row r="19">
          <cell r="D19">
            <v>1497</v>
          </cell>
          <cell r="E19">
            <v>8166</v>
          </cell>
          <cell r="F19">
            <v>138</v>
          </cell>
          <cell r="J19">
            <v>18671</v>
          </cell>
        </row>
        <row r="20">
          <cell r="D20">
            <v>29623</v>
          </cell>
          <cell r="E20">
            <v>128141</v>
          </cell>
          <cell r="F20">
            <v>1543</v>
          </cell>
          <cell r="J20">
            <v>407678</v>
          </cell>
        </row>
        <row r="21">
          <cell r="D21">
            <v>1386</v>
          </cell>
          <cell r="E21">
            <v>16092</v>
          </cell>
          <cell r="F21">
            <v>183</v>
          </cell>
          <cell r="J21">
            <v>35254</v>
          </cell>
        </row>
        <row r="22">
          <cell r="D22">
            <v>793</v>
          </cell>
          <cell r="E22">
            <v>1222</v>
          </cell>
          <cell r="F22">
            <v>34</v>
          </cell>
          <cell r="J22">
            <v>2550</v>
          </cell>
        </row>
        <row r="23">
          <cell r="D23">
            <v>30</v>
          </cell>
          <cell r="E23">
            <v>149</v>
          </cell>
          <cell r="F23">
            <v>0</v>
          </cell>
          <cell r="J23">
            <v>340</v>
          </cell>
        </row>
        <row r="24">
          <cell r="D24">
            <v>410</v>
          </cell>
          <cell r="E24">
            <v>7957</v>
          </cell>
          <cell r="F24">
            <v>0</v>
          </cell>
          <cell r="J24">
            <v>11167</v>
          </cell>
        </row>
        <row r="25">
          <cell r="D25">
            <v>11736</v>
          </cell>
          <cell r="E25">
            <v>57504</v>
          </cell>
          <cell r="F25">
            <v>1457</v>
          </cell>
          <cell r="J25">
            <v>162806</v>
          </cell>
        </row>
        <row r="28">
          <cell r="D28">
            <v>746</v>
          </cell>
          <cell r="E28">
            <v>8908</v>
          </cell>
          <cell r="F28">
            <v>1506</v>
          </cell>
          <cell r="J28">
            <v>20090</v>
          </cell>
        </row>
        <row r="29">
          <cell r="D29">
            <v>669</v>
          </cell>
          <cell r="E29">
            <v>18490</v>
          </cell>
          <cell r="F29">
            <v>4034</v>
          </cell>
          <cell r="J29">
            <v>40363</v>
          </cell>
        </row>
        <row r="30">
          <cell r="D30">
            <v>2865</v>
          </cell>
          <cell r="E30">
            <v>14365</v>
          </cell>
          <cell r="F30">
            <v>3205</v>
          </cell>
          <cell r="J30">
            <v>45656</v>
          </cell>
        </row>
        <row r="31">
          <cell r="D31">
            <v>1230</v>
          </cell>
          <cell r="E31">
            <v>20740</v>
          </cell>
          <cell r="F31">
            <v>7461</v>
          </cell>
          <cell r="J31">
            <v>63791</v>
          </cell>
        </row>
        <row r="32">
          <cell r="D32">
            <v>251</v>
          </cell>
          <cell r="E32">
            <v>5155</v>
          </cell>
          <cell r="F32">
            <v>315</v>
          </cell>
          <cell r="J32">
            <v>7655</v>
          </cell>
        </row>
        <row r="33">
          <cell r="D33">
            <v>664</v>
          </cell>
          <cell r="E33">
            <v>6883</v>
          </cell>
          <cell r="F33">
            <v>2169</v>
          </cell>
          <cell r="J33">
            <v>19644</v>
          </cell>
        </row>
        <row r="34">
          <cell r="D34">
            <v>674</v>
          </cell>
          <cell r="E34">
            <v>9210</v>
          </cell>
          <cell r="F34">
            <v>1906</v>
          </cell>
          <cell r="J34">
            <v>20100</v>
          </cell>
        </row>
        <row r="35">
          <cell r="D35">
            <v>20216</v>
          </cell>
          <cell r="E35">
            <v>84150</v>
          </cell>
          <cell r="F35">
            <v>24690</v>
          </cell>
          <cell r="J35">
            <v>331867</v>
          </cell>
        </row>
        <row r="36">
          <cell r="D36">
            <v>665</v>
          </cell>
          <cell r="E36">
            <v>10177</v>
          </cell>
          <cell r="F36">
            <v>4464</v>
          </cell>
          <cell r="J36">
            <v>31665</v>
          </cell>
        </row>
        <row r="37">
          <cell r="D37">
            <v>514</v>
          </cell>
          <cell r="E37">
            <v>6768</v>
          </cell>
          <cell r="F37">
            <v>72</v>
          </cell>
          <cell r="J37">
            <v>7650</v>
          </cell>
        </row>
        <row r="38">
          <cell r="D38">
            <v>10</v>
          </cell>
          <cell r="E38">
            <v>617</v>
          </cell>
          <cell r="F38">
            <v>0</v>
          </cell>
          <cell r="J38">
            <v>634</v>
          </cell>
        </row>
        <row r="39">
          <cell r="D39">
            <v>0</v>
          </cell>
          <cell r="E39">
            <v>12192</v>
          </cell>
          <cell r="F39">
            <v>212</v>
          </cell>
          <cell r="J39">
            <v>14149</v>
          </cell>
        </row>
        <row r="40">
          <cell r="D40">
            <v>4589</v>
          </cell>
          <cell r="E40">
            <v>30687</v>
          </cell>
          <cell r="F40">
            <v>12619</v>
          </cell>
          <cell r="J40">
            <v>111144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Q63"/>
  <sheetViews>
    <sheetView tabSelected="1" workbookViewId="0">
      <selection activeCell="Q10" sqref="Q10"/>
    </sheetView>
  </sheetViews>
  <sheetFormatPr baseColWidth="10" defaultRowHeight="12.75" x14ac:dyDescent="0.2"/>
  <cols>
    <col min="1" max="1" width="2" style="2" customWidth="1"/>
    <col min="2" max="2" width="16.140625" style="2" customWidth="1"/>
    <col min="3" max="3" width="10.28515625" style="38" customWidth="1"/>
    <col min="4" max="4" width="7.42578125" style="38" customWidth="1"/>
    <col min="5" max="5" width="9.5703125" style="38" customWidth="1"/>
    <col min="6" max="6" width="9.85546875" style="38" customWidth="1"/>
    <col min="7" max="7" width="8.140625" style="38" bestFit="1" customWidth="1"/>
    <col min="8" max="8" width="8.140625" style="19" customWidth="1"/>
    <col min="9" max="9" width="10.140625" style="38" customWidth="1"/>
    <col min="10" max="10" width="7.5703125" style="38" customWidth="1"/>
    <col min="11" max="12" width="9.5703125" style="38" customWidth="1"/>
    <col min="13" max="13" width="8.140625" style="38" customWidth="1"/>
    <col min="14" max="14" width="8" style="19" customWidth="1"/>
    <col min="15" max="15" width="11.42578125" style="1"/>
    <col min="16" max="16384" width="11.42578125" style="2"/>
  </cols>
  <sheetData>
    <row r="1" spans="1:17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7" x14ac:dyDescent="0.2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7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5" spans="1:17" x14ac:dyDescent="0.2">
      <c r="A5" s="49" t="s">
        <v>27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7" x14ac:dyDescent="0.2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8" spans="1:17" ht="13.5" customHeight="1" x14ac:dyDescent="0.2">
      <c r="A8" s="50" t="s">
        <v>3</v>
      </c>
      <c r="B8" s="51"/>
      <c r="C8" s="56" t="s">
        <v>4</v>
      </c>
      <c r="D8" s="57"/>
      <c r="E8" s="57"/>
      <c r="F8" s="57"/>
      <c r="G8" s="57"/>
      <c r="H8" s="41"/>
      <c r="I8" s="56" t="s">
        <v>5</v>
      </c>
      <c r="J8" s="57"/>
      <c r="K8" s="57"/>
      <c r="L8" s="57"/>
      <c r="M8" s="57"/>
      <c r="N8" s="41"/>
    </row>
    <row r="9" spans="1:17" ht="13.5" customHeight="1" x14ac:dyDescent="0.2">
      <c r="A9" s="52"/>
      <c r="B9" s="53"/>
      <c r="C9" s="58" t="s">
        <v>6</v>
      </c>
      <c r="D9" s="41" t="s">
        <v>7</v>
      </c>
      <c r="E9" s="42"/>
      <c r="F9" s="42"/>
      <c r="G9" s="42"/>
      <c r="H9" s="59"/>
      <c r="I9" s="60" t="s">
        <v>6</v>
      </c>
      <c r="J9" s="41" t="s">
        <v>7</v>
      </c>
      <c r="K9" s="42"/>
      <c r="L9" s="42"/>
      <c r="M9" s="42"/>
      <c r="N9" s="42"/>
    </row>
    <row r="10" spans="1:17" ht="56.25" customHeight="1" x14ac:dyDescent="0.2">
      <c r="A10" s="54"/>
      <c r="B10" s="55"/>
      <c r="C10" s="58"/>
      <c r="D10" s="3" t="s">
        <v>8</v>
      </c>
      <c r="E10" s="3" t="s">
        <v>9</v>
      </c>
      <c r="F10" s="3" t="s">
        <v>10</v>
      </c>
      <c r="G10" s="3" t="s">
        <v>11</v>
      </c>
      <c r="H10" s="4" t="s">
        <v>12</v>
      </c>
      <c r="I10" s="60"/>
      <c r="J10" s="3" t="s">
        <v>8</v>
      </c>
      <c r="K10" s="3" t="s">
        <v>9</v>
      </c>
      <c r="L10" s="3" t="s">
        <v>10</v>
      </c>
      <c r="M10" s="3" t="s">
        <v>11</v>
      </c>
      <c r="N10" s="5" t="s">
        <v>12</v>
      </c>
    </row>
    <row r="11" spans="1:17" x14ac:dyDescent="0.2">
      <c r="C11" s="6"/>
      <c r="D11" s="6"/>
      <c r="E11" s="6"/>
      <c r="F11" s="6"/>
      <c r="G11" s="6"/>
      <c r="H11" s="7"/>
      <c r="I11" s="6"/>
      <c r="J11" s="8"/>
      <c r="K11" s="8"/>
      <c r="L11" s="8"/>
      <c r="M11" s="8"/>
      <c r="N11" s="9"/>
    </row>
    <row r="12" spans="1:17" s="14" customFormat="1" x14ac:dyDescent="0.2">
      <c r="A12" s="43" t="s">
        <v>13</v>
      </c>
      <c r="B12" s="44"/>
      <c r="C12" s="10">
        <v>1558102</v>
      </c>
      <c r="D12" s="10">
        <v>679166</v>
      </c>
      <c r="E12" s="10">
        <v>101084</v>
      </c>
      <c r="F12" s="10">
        <v>517404</v>
      </c>
      <c r="G12" s="10">
        <v>60678</v>
      </c>
      <c r="H12" s="11">
        <v>43.589315718739854</v>
      </c>
      <c r="I12" s="10">
        <f>SUM(I14:I23,I24:I26)</f>
        <v>1594721</v>
      </c>
      <c r="J12" s="10">
        <f>SUM(J14:J23,J24:J26)</f>
        <v>716113</v>
      </c>
      <c r="K12" s="10">
        <f>SUM(K14:K23,K24:K26)</f>
        <v>93221</v>
      </c>
      <c r="L12" s="10">
        <f>SUM(L14:L23,L24:L26)</f>
        <v>554261</v>
      </c>
      <c r="M12" s="10">
        <f>SUM(M14:M23,M24:M26)</f>
        <v>68631</v>
      </c>
      <c r="N12" s="11">
        <f>J12/I12*100</f>
        <v>44.905221665733379</v>
      </c>
      <c r="O12" s="12"/>
      <c r="P12" s="13"/>
    </row>
    <row r="13" spans="1:17" s="14" customFormat="1" x14ac:dyDescent="0.2">
      <c r="A13" s="15"/>
      <c r="B13" s="16"/>
      <c r="C13" s="10"/>
      <c r="D13" s="10"/>
      <c r="E13" s="10"/>
      <c r="F13" s="10"/>
      <c r="G13" s="10"/>
      <c r="H13" s="17"/>
      <c r="I13" s="10"/>
      <c r="J13" s="10"/>
      <c r="K13" s="10"/>
      <c r="L13" s="10"/>
      <c r="M13" s="10"/>
      <c r="N13" s="17"/>
      <c r="O13" s="12"/>
      <c r="P13" s="13"/>
    </row>
    <row r="14" spans="1:17" ht="13.5" customHeight="1" x14ac:dyDescent="0.2">
      <c r="B14" s="2" t="s">
        <v>14</v>
      </c>
      <c r="C14" s="18">
        <v>42474</v>
      </c>
      <c r="D14" s="18">
        <v>23304</v>
      </c>
      <c r="E14" s="18">
        <v>2711</v>
      </c>
      <c r="F14" s="18">
        <v>18715</v>
      </c>
      <c r="G14" s="18">
        <v>1878</v>
      </c>
      <c r="H14" s="11">
        <v>54.866506568724397</v>
      </c>
      <c r="I14" s="18">
        <f t="shared" ref="I14:M26" si="0">SUM(I30,I46)</f>
        <v>41826</v>
      </c>
      <c r="J14" s="18">
        <f t="shared" si="0"/>
        <v>23079</v>
      </c>
      <c r="K14" s="18">
        <f t="shared" si="0"/>
        <v>1887</v>
      </c>
      <c r="L14" s="18">
        <f t="shared" si="0"/>
        <v>19441</v>
      </c>
      <c r="M14" s="18">
        <f t="shared" si="0"/>
        <v>1751</v>
      </c>
      <c r="N14" s="11">
        <f t="shared" ref="N14:N26" si="1">J14/I14*100</f>
        <v>55.1785970449003</v>
      </c>
      <c r="P14" s="19"/>
      <c r="Q14" s="20"/>
    </row>
    <row r="15" spans="1:17" ht="13.5" customHeight="1" x14ac:dyDescent="0.2">
      <c r="B15" s="2" t="s">
        <v>15</v>
      </c>
      <c r="C15" s="18">
        <v>84264</v>
      </c>
      <c r="D15" s="18">
        <v>44462</v>
      </c>
      <c r="E15" s="18">
        <v>5633</v>
      </c>
      <c r="F15" s="18">
        <v>33985</v>
      </c>
      <c r="G15" s="18">
        <v>4844</v>
      </c>
      <c r="H15" s="11">
        <v>52.765119149340165</v>
      </c>
      <c r="I15" s="18">
        <f t="shared" si="0"/>
        <v>89954</v>
      </c>
      <c r="J15" s="18">
        <f t="shared" si="0"/>
        <v>49010</v>
      </c>
      <c r="K15" s="18">
        <f t="shared" si="0"/>
        <v>2916</v>
      </c>
      <c r="L15" s="18">
        <f t="shared" si="0"/>
        <v>41249</v>
      </c>
      <c r="M15" s="18">
        <f t="shared" si="0"/>
        <v>4845</v>
      </c>
      <c r="N15" s="11">
        <f t="shared" si="1"/>
        <v>54.48340262800987</v>
      </c>
      <c r="P15" s="19"/>
      <c r="Q15" s="20"/>
    </row>
    <row r="16" spans="1:17" ht="13.5" customHeight="1" x14ac:dyDescent="0.2">
      <c r="B16" s="2" t="s">
        <v>16</v>
      </c>
      <c r="C16" s="18">
        <v>105580</v>
      </c>
      <c r="D16" s="18">
        <v>43443</v>
      </c>
      <c r="E16" s="18">
        <v>7428</v>
      </c>
      <c r="F16" s="18">
        <v>33544</v>
      </c>
      <c r="G16" s="18">
        <v>2471</v>
      </c>
      <c r="H16" s="11">
        <v>41.146997537412389</v>
      </c>
      <c r="I16" s="18">
        <f t="shared" si="0"/>
        <v>103298</v>
      </c>
      <c r="J16" s="18">
        <f t="shared" si="0"/>
        <v>46709</v>
      </c>
      <c r="K16" s="18">
        <f t="shared" si="0"/>
        <v>8095</v>
      </c>
      <c r="L16" s="18">
        <f t="shared" si="0"/>
        <v>35089</v>
      </c>
      <c r="M16" s="18">
        <f t="shared" si="0"/>
        <v>3525</v>
      </c>
      <c r="N16" s="11">
        <f t="shared" si="1"/>
        <v>45.217719607349608</v>
      </c>
      <c r="P16" s="19"/>
      <c r="Q16" s="20"/>
    </row>
    <row r="17" spans="1:17" ht="13.5" customHeight="1" x14ac:dyDescent="0.2">
      <c r="B17" s="2" t="s">
        <v>17</v>
      </c>
      <c r="C17" s="18">
        <v>144196</v>
      </c>
      <c r="D17" s="18">
        <v>72484</v>
      </c>
      <c r="E17" s="18">
        <v>9215</v>
      </c>
      <c r="F17" s="18">
        <v>57897</v>
      </c>
      <c r="G17" s="18">
        <v>5372</v>
      </c>
      <c r="H17" s="11">
        <v>50.267691198091491</v>
      </c>
      <c r="I17" s="18">
        <f t="shared" si="0"/>
        <v>147210</v>
      </c>
      <c r="J17" s="18">
        <f t="shared" si="0"/>
        <v>75393</v>
      </c>
      <c r="K17" s="18">
        <f t="shared" si="0"/>
        <v>5438</v>
      </c>
      <c r="L17" s="18">
        <f t="shared" si="0"/>
        <v>61331</v>
      </c>
      <c r="M17" s="18">
        <f t="shared" si="0"/>
        <v>8624</v>
      </c>
      <c r="N17" s="11">
        <f t="shared" si="1"/>
        <v>51.214591400040753</v>
      </c>
      <c r="P17" s="19"/>
      <c r="Q17" s="20"/>
    </row>
    <row r="18" spans="1:17" ht="13.5" customHeight="1" x14ac:dyDescent="0.2">
      <c r="B18" s="2" t="s">
        <v>18</v>
      </c>
      <c r="C18" s="18">
        <v>12544</v>
      </c>
      <c r="D18" s="18">
        <v>7659</v>
      </c>
      <c r="E18" s="18">
        <v>743</v>
      </c>
      <c r="F18" s="18">
        <v>6613</v>
      </c>
      <c r="G18" s="18">
        <v>303</v>
      </c>
      <c r="H18" s="11">
        <v>61.057079081632651</v>
      </c>
      <c r="I18" s="18">
        <f t="shared" si="0"/>
        <v>13706</v>
      </c>
      <c r="J18" s="18">
        <f t="shared" si="0"/>
        <v>9063</v>
      </c>
      <c r="K18" s="18">
        <f t="shared" si="0"/>
        <v>631</v>
      </c>
      <c r="L18" s="18">
        <f t="shared" si="0"/>
        <v>8092</v>
      </c>
      <c r="M18" s="18">
        <f t="shared" si="0"/>
        <v>340</v>
      </c>
      <c r="N18" s="11">
        <f t="shared" si="1"/>
        <v>66.124325113089157</v>
      </c>
      <c r="P18" s="19"/>
      <c r="Q18" s="20"/>
    </row>
    <row r="19" spans="1:17" ht="13.5" customHeight="1" x14ac:dyDescent="0.2">
      <c r="B19" s="2" t="s">
        <v>19</v>
      </c>
      <c r="C19" s="18">
        <v>42714</v>
      </c>
      <c r="D19" s="18">
        <v>19593</v>
      </c>
      <c r="E19" s="18">
        <v>2629</v>
      </c>
      <c r="F19" s="18">
        <v>14981</v>
      </c>
      <c r="G19" s="18">
        <v>1983</v>
      </c>
      <c r="H19" s="11">
        <v>45.87020648967551</v>
      </c>
      <c r="I19" s="18">
        <f t="shared" si="0"/>
        <v>43052</v>
      </c>
      <c r="J19" s="18">
        <f t="shared" si="0"/>
        <v>20366</v>
      </c>
      <c r="K19" s="18">
        <f t="shared" si="0"/>
        <v>2111</v>
      </c>
      <c r="L19" s="18">
        <f t="shared" si="0"/>
        <v>16027</v>
      </c>
      <c r="M19" s="18">
        <f t="shared" si="0"/>
        <v>2228</v>
      </c>
      <c r="N19" s="11">
        <f t="shared" si="1"/>
        <v>47.305583944996748</v>
      </c>
      <c r="P19" s="19"/>
      <c r="Q19" s="20"/>
    </row>
    <row r="20" spans="1:17" ht="13.5" customHeight="1" x14ac:dyDescent="0.2">
      <c r="B20" s="2" t="s">
        <v>20</v>
      </c>
      <c r="C20" s="18">
        <v>36469</v>
      </c>
      <c r="D20" s="18">
        <v>19516</v>
      </c>
      <c r="E20" s="18">
        <v>1924</v>
      </c>
      <c r="F20" s="18">
        <v>15663</v>
      </c>
      <c r="G20" s="18">
        <v>1929</v>
      </c>
      <c r="H20" s="11">
        <v>53.513943349145855</v>
      </c>
      <c r="I20" s="18">
        <f t="shared" si="0"/>
        <v>38771</v>
      </c>
      <c r="J20" s="18">
        <f t="shared" si="0"/>
        <v>21591</v>
      </c>
      <c r="K20" s="18">
        <f t="shared" si="0"/>
        <v>2171</v>
      </c>
      <c r="L20" s="18">
        <f t="shared" si="0"/>
        <v>17376</v>
      </c>
      <c r="M20" s="18">
        <f t="shared" si="0"/>
        <v>2044</v>
      </c>
      <c r="N20" s="11">
        <f t="shared" si="1"/>
        <v>55.688530086920643</v>
      </c>
      <c r="P20" s="19"/>
      <c r="Q20" s="20"/>
    </row>
    <row r="21" spans="1:17" ht="13.5" customHeight="1" x14ac:dyDescent="0.2">
      <c r="B21" s="2" t="s">
        <v>21</v>
      </c>
      <c r="C21" s="18">
        <v>726586</v>
      </c>
      <c r="D21" s="18">
        <v>276494</v>
      </c>
      <c r="E21" s="18">
        <v>51812</v>
      </c>
      <c r="F21" s="18">
        <v>196525</v>
      </c>
      <c r="G21" s="18">
        <v>28157</v>
      </c>
      <c r="H21" s="11">
        <v>38.053857354807278</v>
      </c>
      <c r="I21" s="18">
        <f t="shared" si="0"/>
        <v>739545</v>
      </c>
      <c r="J21" s="18">
        <f t="shared" si="0"/>
        <v>288363</v>
      </c>
      <c r="K21" s="18">
        <f t="shared" si="0"/>
        <v>49839</v>
      </c>
      <c r="L21" s="18">
        <f t="shared" si="0"/>
        <v>212291</v>
      </c>
      <c r="M21" s="18">
        <f t="shared" si="0"/>
        <v>26233</v>
      </c>
      <c r="N21" s="11">
        <f t="shared" si="1"/>
        <v>38.99194775165811</v>
      </c>
      <c r="P21" s="19"/>
      <c r="Q21" s="20"/>
    </row>
    <row r="22" spans="1:17" ht="13.5" customHeight="1" x14ac:dyDescent="0.2">
      <c r="B22" s="2" t="s">
        <v>22</v>
      </c>
      <c r="C22" s="18">
        <v>261853</v>
      </c>
      <c r="D22" s="18">
        <v>111135</v>
      </c>
      <c r="E22" s="18">
        <v>15987</v>
      </c>
      <c r="F22" s="18">
        <v>85506</v>
      </c>
      <c r="G22" s="18">
        <v>9642</v>
      </c>
      <c r="H22" s="11">
        <v>42.441751669830019</v>
      </c>
      <c r="I22" s="18">
        <f t="shared" si="0"/>
        <v>273950</v>
      </c>
      <c r="J22" s="18">
        <f t="shared" si="0"/>
        <v>118592</v>
      </c>
      <c r="K22" s="18">
        <f t="shared" si="0"/>
        <v>16325</v>
      </c>
      <c r="L22" s="18">
        <f t="shared" si="0"/>
        <v>88191</v>
      </c>
      <c r="M22" s="18">
        <f t="shared" si="0"/>
        <v>14076</v>
      </c>
      <c r="N22" s="11">
        <f t="shared" si="1"/>
        <v>43.289651396240188</v>
      </c>
      <c r="P22" s="19"/>
      <c r="Q22" s="20"/>
    </row>
    <row r="23" spans="1:17" ht="13.5" customHeight="1" x14ac:dyDescent="0.2">
      <c r="B23" s="2" t="s">
        <v>23</v>
      </c>
      <c r="C23" s="18">
        <v>68401</v>
      </c>
      <c r="D23" s="18">
        <v>33090</v>
      </c>
      <c r="E23" s="18">
        <v>1688</v>
      </c>
      <c r="F23" s="18">
        <v>27926</v>
      </c>
      <c r="G23" s="18">
        <v>3476</v>
      </c>
      <c r="H23" s="11">
        <v>48.376485723892927</v>
      </c>
      <c r="I23" s="18">
        <f t="shared" si="0"/>
        <v>66919</v>
      </c>
      <c r="J23" s="18">
        <f t="shared" si="0"/>
        <v>32967</v>
      </c>
      <c r="K23" s="18">
        <f t="shared" si="0"/>
        <v>2051</v>
      </c>
      <c r="L23" s="18">
        <f t="shared" si="0"/>
        <v>26269</v>
      </c>
      <c r="M23" s="18">
        <f t="shared" si="0"/>
        <v>4647</v>
      </c>
      <c r="N23" s="11">
        <f t="shared" si="1"/>
        <v>49.264035625158776</v>
      </c>
      <c r="P23" s="19"/>
      <c r="Q23" s="20"/>
    </row>
    <row r="24" spans="1:17" ht="13.5" customHeight="1" x14ac:dyDescent="0.2">
      <c r="B24" s="21" t="s">
        <v>30</v>
      </c>
      <c r="C24" s="22">
        <v>10430</v>
      </c>
      <c r="D24" s="22">
        <v>9380</v>
      </c>
      <c r="E24" s="22">
        <v>1016</v>
      </c>
      <c r="F24" s="22">
        <v>8334</v>
      </c>
      <c r="G24" s="22">
        <v>30</v>
      </c>
      <c r="H24" s="23">
        <v>89.932885906040269</v>
      </c>
      <c r="I24" s="22">
        <f t="shared" si="0"/>
        <v>10200</v>
      </c>
      <c r="J24" s="22">
        <f t="shared" si="0"/>
        <v>9403</v>
      </c>
      <c r="K24" s="22">
        <f t="shared" si="0"/>
        <v>1307</v>
      </c>
      <c r="L24" s="22">
        <f t="shared" si="0"/>
        <v>7990</v>
      </c>
      <c r="M24" s="22">
        <f t="shared" si="0"/>
        <v>106</v>
      </c>
      <c r="N24" s="11">
        <f t="shared" si="1"/>
        <v>92.186274509803923</v>
      </c>
      <c r="P24" s="19"/>
      <c r="Q24" s="20"/>
    </row>
    <row r="25" spans="1:17" ht="13.5" customHeight="1" x14ac:dyDescent="0.2">
      <c r="B25" s="21" t="s">
        <v>31</v>
      </c>
      <c r="C25" s="22">
        <v>930</v>
      </c>
      <c r="D25" s="22">
        <v>722</v>
      </c>
      <c r="E25" s="24">
        <v>0</v>
      </c>
      <c r="F25" s="22">
        <v>722</v>
      </c>
      <c r="G25" s="24">
        <v>0</v>
      </c>
      <c r="H25" s="23">
        <v>77.634408602150543</v>
      </c>
      <c r="I25" s="22">
        <f t="shared" si="0"/>
        <v>974</v>
      </c>
      <c r="J25" s="22">
        <f t="shared" si="0"/>
        <v>806</v>
      </c>
      <c r="K25" s="22">
        <f t="shared" si="0"/>
        <v>40</v>
      </c>
      <c r="L25" s="22">
        <f t="shared" si="0"/>
        <v>766</v>
      </c>
      <c r="M25" s="24">
        <f t="shared" si="0"/>
        <v>0</v>
      </c>
      <c r="N25" s="11">
        <f t="shared" si="1"/>
        <v>82.751540041067756</v>
      </c>
      <c r="P25" s="19"/>
      <c r="Q25" s="20"/>
    </row>
    <row r="26" spans="1:17" ht="13.5" customHeight="1" x14ac:dyDescent="0.2">
      <c r="B26" s="21" t="s">
        <v>32</v>
      </c>
      <c r="C26" s="22">
        <v>21661</v>
      </c>
      <c r="D26" s="22">
        <v>17884</v>
      </c>
      <c r="E26" s="22">
        <v>298</v>
      </c>
      <c r="F26" s="22">
        <v>16993</v>
      </c>
      <c r="G26" s="22">
        <v>593</v>
      </c>
      <c r="H26" s="23">
        <v>82.563131896034349</v>
      </c>
      <c r="I26" s="22">
        <f t="shared" si="0"/>
        <v>25316</v>
      </c>
      <c r="J26" s="22">
        <f t="shared" si="0"/>
        <v>20771</v>
      </c>
      <c r="K26" s="22">
        <f t="shared" si="0"/>
        <v>410</v>
      </c>
      <c r="L26" s="22">
        <f t="shared" si="0"/>
        <v>20149</v>
      </c>
      <c r="M26" s="22">
        <f t="shared" si="0"/>
        <v>212</v>
      </c>
      <c r="N26" s="11">
        <f t="shared" si="1"/>
        <v>82.046926844683199</v>
      </c>
      <c r="P26" s="19"/>
      <c r="Q26" s="20"/>
    </row>
    <row r="27" spans="1:17" ht="13.5" customHeight="1" x14ac:dyDescent="0.2">
      <c r="C27" s="25"/>
      <c r="D27" s="25"/>
      <c r="E27" s="25"/>
      <c r="F27" s="25"/>
      <c r="G27" s="25"/>
      <c r="H27" s="11"/>
      <c r="I27" s="25"/>
      <c r="J27" s="25"/>
      <c r="K27" s="25"/>
      <c r="L27" s="25"/>
      <c r="M27" s="25"/>
      <c r="N27" s="11"/>
    </row>
    <row r="28" spans="1:17" ht="13.5" customHeight="1" x14ac:dyDescent="0.2">
      <c r="A28" s="45" t="s">
        <v>24</v>
      </c>
      <c r="B28" s="46"/>
      <c r="C28" s="10">
        <v>870921</v>
      </c>
      <c r="D28" s="10">
        <v>373369</v>
      </c>
      <c r="E28" s="10">
        <v>67724</v>
      </c>
      <c r="F28" s="10">
        <v>300062</v>
      </c>
      <c r="G28" s="10">
        <v>5583</v>
      </c>
      <c r="H28" s="11">
        <v>42.870593314433805</v>
      </c>
      <c r="I28" s="10">
        <f>SUM(I30:I39,I40:I42)</f>
        <v>880313</v>
      </c>
      <c r="J28" s="10">
        <f>SUM(J30:J39,J40:J42)</f>
        <v>392025</v>
      </c>
      <c r="K28" s="10">
        <f>SUM(K30:K39,K40:K42)</f>
        <v>60128</v>
      </c>
      <c r="L28" s="10">
        <f>SUM(L30:L39,L40:L42)</f>
        <v>325919</v>
      </c>
      <c r="M28" s="10">
        <f>SUM(M30:M39,M40:M42)</f>
        <v>5978</v>
      </c>
      <c r="N28" s="11">
        <f>J28/I28*100</f>
        <v>44.532456069602517</v>
      </c>
      <c r="P28" s="13"/>
    </row>
    <row r="29" spans="1:17" ht="13.5" customHeight="1" x14ac:dyDescent="0.2">
      <c r="C29" s="10"/>
      <c r="D29" s="10"/>
      <c r="E29" s="10"/>
      <c r="F29" s="10"/>
      <c r="G29" s="10"/>
      <c r="H29" s="17"/>
      <c r="I29" s="10"/>
      <c r="J29" s="10"/>
      <c r="K29" s="10"/>
      <c r="L29" s="10"/>
      <c r="M29" s="10"/>
      <c r="N29" s="17"/>
      <c r="P29" s="13"/>
    </row>
    <row r="30" spans="1:17" ht="13.5" customHeight="1" x14ac:dyDescent="0.2">
      <c r="B30" s="2" t="s">
        <v>14</v>
      </c>
      <c r="C30" s="26">
        <v>22724</v>
      </c>
      <c r="D30" s="26">
        <v>11701</v>
      </c>
      <c r="E30" s="26">
        <v>1428</v>
      </c>
      <c r="F30" s="26">
        <v>10080</v>
      </c>
      <c r="G30" s="26">
        <v>193</v>
      </c>
      <c r="H30" s="11">
        <v>51.491814821334273</v>
      </c>
      <c r="I30" s="26">
        <f>'[1]Datos 441-07'!J13</f>
        <v>21736</v>
      </c>
      <c r="J30" s="26">
        <f t="shared" ref="J30:J42" si="2">SUM(K30:M30)</f>
        <v>11919</v>
      </c>
      <c r="K30" s="26">
        <f>'[1]Datos 441-07'!D13</f>
        <v>1141</v>
      </c>
      <c r="L30" s="26">
        <f>'[1]Datos 441-07'!E13</f>
        <v>10533</v>
      </c>
      <c r="M30" s="26">
        <f>'[1]Datos 441-07'!F13</f>
        <v>245</v>
      </c>
      <c r="N30" s="11">
        <f t="shared" ref="N30:N42" si="3">J30/I30*100</f>
        <v>54.8352962826647</v>
      </c>
      <c r="P30" s="19"/>
    </row>
    <row r="31" spans="1:17" ht="13.5" customHeight="1" x14ac:dyDescent="0.2">
      <c r="B31" s="2" t="s">
        <v>15</v>
      </c>
      <c r="C31" s="26">
        <v>47031</v>
      </c>
      <c r="D31" s="26">
        <v>25251</v>
      </c>
      <c r="E31" s="26">
        <v>3884</v>
      </c>
      <c r="F31" s="26">
        <v>20452</v>
      </c>
      <c r="G31" s="26">
        <v>915</v>
      </c>
      <c r="H31" s="11">
        <v>53.690119283026092</v>
      </c>
      <c r="I31" s="26">
        <f>'[1]Datos 441-07'!J14</f>
        <v>49591</v>
      </c>
      <c r="J31" s="26">
        <f t="shared" si="2"/>
        <v>25817</v>
      </c>
      <c r="K31" s="26">
        <f>'[1]Datos 441-07'!D14</f>
        <v>2247</v>
      </c>
      <c r="L31" s="26">
        <f>'[1]Datos 441-07'!E14</f>
        <v>22759</v>
      </c>
      <c r="M31" s="26">
        <f>'[1]Datos 441-07'!F14</f>
        <v>811</v>
      </c>
      <c r="N31" s="11">
        <f t="shared" si="3"/>
        <v>52.059849569478331</v>
      </c>
      <c r="P31" s="19"/>
    </row>
    <row r="32" spans="1:17" ht="13.5" customHeight="1" x14ac:dyDescent="0.2">
      <c r="B32" s="2" t="s">
        <v>16</v>
      </c>
      <c r="C32" s="26">
        <v>61312</v>
      </c>
      <c r="D32" s="26">
        <v>24447</v>
      </c>
      <c r="E32" s="26">
        <v>4830</v>
      </c>
      <c r="F32" s="26">
        <v>19262</v>
      </c>
      <c r="G32" s="26">
        <v>355</v>
      </c>
      <c r="H32" s="11">
        <v>39.873108037578284</v>
      </c>
      <c r="I32" s="26">
        <f>'[1]Datos 441-07'!J15</f>
        <v>57642</v>
      </c>
      <c r="J32" s="26">
        <f t="shared" si="2"/>
        <v>26274</v>
      </c>
      <c r="K32" s="26">
        <f>'[1]Datos 441-07'!D15</f>
        <v>5230</v>
      </c>
      <c r="L32" s="26">
        <f>'[1]Datos 441-07'!E15</f>
        <v>20724</v>
      </c>
      <c r="M32" s="26">
        <f>'[1]Datos 441-07'!F15</f>
        <v>320</v>
      </c>
      <c r="N32" s="11">
        <f t="shared" si="3"/>
        <v>45.581346934526906</v>
      </c>
      <c r="P32" s="19"/>
    </row>
    <row r="33" spans="1:16" ht="13.5" customHeight="1" x14ac:dyDescent="0.2">
      <c r="B33" s="2" t="s">
        <v>17</v>
      </c>
      <c r="C33" s="26">
        <v>84374</v>
      </c>
      <c r="D33" s="26">
        <v>43557</v>
      </c>
      <c r="E33" s="26">
        <v>5931</v>
      </c>
      <c r="F33" s="26">
        <v>37297</v>
      </c>
      <c r="G33" s="26">
        <v>329</v>
      </c>
      <c r="H33" s="11">
        <v>51.623722947827531</v>
      </c>
      <c r="I33" s="26">
        <f>'[1]Datos 441-07'!J16</f>
        <v>83419</v>
      </c>
      <c r="J33" s="26">
        <f t="shared" si="2"/>
        <v>45962</v>
      </c>
      <c r="K33" s="26">
        <f>'[1]Datos 441-07'!D16</f>
        <v>4208</v>
      </c>
      <c r="L33" s="26">
        <f>'[1]Datos 441-07'!E16</f>
        <v>40591</v>
      </c>
      <c r="M33" s="26">
        <f>'[1]Datos 441-07'!F16</f>
        <v>1163</v>
      </c>
      <c r="N33" s="11">
        <f t="shared" si="3"/>
        <v>55.097759503230684</v>
      </c>
      <c r="P33" s="19"/>
    </row>
    <row r="34" spans="1:16" ht="13.5" customHeight="1" x14ac:dyDescent="0.2">
      <c r="B34" s="2" t="s">
        <v>18</v>
      </c>
      <c r="C34" s="26">
        <v>5341</v>
      </c>
      <c r="D34" s="26">
        <v>2851</v>
      </c>
      <c r="E34" s="26">
        <v>570</v>
      </c>
      <c r="F34" s="26">
        <v>2255</v>
      </c>
      <c r="G34" s="26">
        <v>26</v>
      </c>
      <c r="H34" s="11">
        <v>53.379516944392435</v>
      </c>
      <c r="I34" s="26">
        <f>'[1]Datos 441-07'!J17</f>
        <v>6051</v>
      </c>
      <c r="J34" s="26">
        <f t="shared" si="2"/>
        <v>3342</v>
      </c>
      <c r="K34" s="26">
        <f>'[1]Datos 441-07'!D17</f>
        <v>380</v>
      </c>
      <c r="L34" s="26">
        <f>'[1]Datos 441-07'!E17</f>
        <v>2937</v>
      </c>
      <c r="M34" s="26">
        <f>'[1]Datos 441-07'!F17</f>
        <v>25</v>
      </c>
      <c r="N34" s="11">
        <f t="shared" si="3"/>
        <v>55.230540406544371</v>
      </c>
      <c r="P34" s="19"/>
    </row>
    <row r="35" spans="1:16" ht="13.5" customHeight="1" x14ac:dyDescent="0.2">
      <c r="B35" s="2" t="s">
        <v>19</v>
      </c>
      <c r="C35" s="26">
        <v>23011</v>
      </c>
      <c r="D35" s="26">
        <v>11121</v>
      </c>
      <c r="E35" s="26">
        <v>1491</v>
      </c>
      <c r="F35" s="26">
        <v>9497</v>
      </c>
      <c r="G35" s="26">
        <v>133</v>
      </c>
      <c r="H35" s="11">
        <v>48.329060014775543</v>
      </c>
      <c r="I35" s="26">
        <f>'[1]Datos 441-07'!J18</f>
        <v>23408</v>
      </c>
      <c r="J35" s="26">
        <f t="shared" si="2"/>
        <v>10650</v>
      </c>
      <c r="K35" s="26">
        <f>'[1]Datos 441-07'!D18</f>
        <v>1447</v>
      </c>
      <c r="L35" s="26">
        <f>'[1]Datos 441-07'!E18</f>
        <v>9144</v>
      </c>
      <c r="M35" s="26">
        <f>'[1]Datos 441-07'!F18</f>
        <v>59</v>
      </c>
      <c r="N35" s="11">
        <f t="shared" si="3"/>
        <v>45.497265892002737</v>
      </c>
      <c r="P35" s="19"/>
    </row>
    <row r="36" spans="1:16" ht="13.5" customHeight="1" x14ac:dyDescent="0.2">
      <c r="B36" s="2" t="s">
        <v>20</v>
      </c>
      <c r="C36" s="26">
        <v>19141</v>
      </c>
      <c r="D36" s="26">
        <v>9811</v>
      </c>
      <c r="E36" s="26">
        <v>1544</v>
      </c>
      <c r="F36" s="26">
        <v>7965</v>
      </c>
      <c r="G36" s="26">
        <v>302</v>
      </c>
      <c r="H36" s="11">
        <v>51.256465179457713</v>
      </c>
      <c r="I36" s="26">
        <f>'[1]Datos 441-07'!J19</f>
        <v>18671</v>
      </c>
      <c r="J36" s="26">
        <f t="shared" si="2"/>
        <v>9801</v>
      </c>
      <c r="K36" s="26">
        <f>'[1]Datos 441-07'!D19</f>
        <v>1497</v>
      </c>
      <c r="L36" s="26">
        <f>'[1]Datos 441-07'!E19</f>
        <v>8166</v>
      </c>
      <c r="M36" s="26">
        <f>'[1]Datos 441-07'!F19</f>
        <v>138</v>
      </c>
      <c r="N36" s="11">
        <f t="shared" si="3"/>
        <v>52.493171228107762</v>
      </c>
      <c r="P36" s="19"/>
    </row>
    <row r="37" spans="1:16" ht="13.5" customHeight="1" x14ac:dyDescent="0.2">
      <c r="B37" s="2" t="s">
        <v>21</v>
      </c>
      <c r="C37" s="26">
        <v>406075</v>
      </c>
      <c r="D37" s="26">
        <v>151638</v>
      </c>
      <c r="E37" s="26">
        <v>34654</v>
      </c>
      <c r="F37" s="26">
        <v>115242</v>
      </c>
      <c r="G37" s="26">
        <v>1742</v>
      </c>
      <c r="H37" s="11">
        <v>37.342362864002951</v>
      </c>
      <c r="I37" s="26">
        <f>'[1]Datos 441-07'!J20</f>
        <v>407678</v>
      </c>
      <c r="J37" s="26">
        <f t="shared" si="2"/>
        <v>159307</v>
      </c>
      <c r="K37" s="26">
        <f>'[1]Datos 441-07'!D20</f>
        <v>29623</v>
      </c>
      <c r="L37" s="26">
        <f>'[1]Datos 441-07'!E20</f>
        <v>128141</v>
      </c>
      <c r="M37" s="26">
        <f>'[1]Datos 441-07'!F20</f>
        <v>1543</v>
      </c>
      <c r="N37" s="11">
        <f t="shared" si="3"/>
        <v>39.076673256835051</v>
      </c>
      <c r="P37" s="19"/>
    </row>
    <row r="38" spans="1:16" ht="13.5" customHeight="1" x14ac:dyDescent="0.2">
      <c r="B38" s="2" t="s">
        <v>22</v>
      </c>
      <c r="C38" s="26">
        <v>152841</v>
      </c>
      <c r="D38" s="26">
        <v>66475</v>
      </c>
      <c r="E38" s="26">
        <v>11359</v>
      </c>
      <c r="F38" s="26">
        <v>53790</v>
      </c>
      <c r="G38" s="26">
        <v>1326</v>
      </c>
      <c r="H38" s="11">
        <v>43.492910933584575</v>
      </c>
      <c r="I38" s="26">
        <f>'[1]Datos 441-07'!J25</f>
        <v>162806</v>
      </c>
      <c r="J38" s="26">
        <f t="shared" si="2"/>
        <v>70697</v>
      </c>
      <c r="K38" s="26">
        <f>'[1]Datos 441-07'!D25</f>
        <v>11736</v>
      </c>
      <c r="L38" s="26">
        <f>'[1]Datos 441-07'!E25</f>
        <v>57504</v>
      </c>
      <c r="M38" s="26">
        <f>'[1]Datos 441-07'!F25</f>
        <v>1457</v>
      </c>
      <c r="N38" s="11">
        <f t="shared" si="3"/>
        <v>43.424075279780844</v>
      </c>
      <c r="P38" s="19"/>
    </row>
    <row r="39" spans="1:16" ht="13.5" customHeight="1" x14ac:dyDescent="0.2">
      <c r="B39" s="2" t="s">
        <v>23</v>
      </c>
      <c r="C39" s="26">
        <v>36951</v>
      </c>
      <c r="D39" s="26">
        <v>17438</v>
      </c>
      <c r="E39" s="26">
        <v>1245</v>
      </c>
      <c r="F39" s="26">
        <v>15961</v>
      </c>
      <c r="G39" s="26">
        <v>232</v>
      </c>
      <c r="H39" s="11">
        <v>47.192227544586075</v>
      </c>
      <c r="I39" s="26">
        <f>'[1]Datos 441-07'!J21</f>
        <v>35254</v>
      </c>
      <c r="J39" s="26">
        <f t="shared" si="2"/>
        <v>17661</v>
      </c>
      <c r="K39" s="26">
        <f>'[1]Datos 441-07'!D21</f>
        <v>1386</v>
      </c>
      <c r="L39" s="26">
        <f>'[1]Datos 441-07'!E21</f>
        <v>16092</v>
      </c>
      <c r="M39" s="26">
        <f>'[1]Datos 441-07'!F21</f>
        <v>183</v>
      </c>
      <c r="N39" s="11">
        <f t="shared" si="3"/>
        <v>50.096442956827595</v>
      </c>
      <c r="P39" s="19"/>
    </row>
    <row r="40" spans="1:16" ht="13.5" customHeight="1" x14ac:dyDescent="0.2">
      <c r="B40" s="21" t="s">
        <v>30</v>
      </c>
      <c r="C40" s="22">
        <v>2948</v>
      </c>
      <c r="D40" s="22">
        <v>2404</v>
      </c>
      <c r="E40" s="22">
        <v>562</v>
      </c>
      <c r="F40" s="22">
        <v>1812</v>
      </c>
      <c r="G40" s="22">
        <v>30</v>
      </c>
      <c r="H40" s="23">
        <v>81.546811397557661</v>
      </c>
      <c r="I40" s="22">
        <f>'[1]Datos 441-07'!J22</f>
        <v>2550</v>
      </c>
      <c r="J40" s="22">
        <f t="shared" si="2"/>
        <v>2049</v>
      </c>
      <c r="K40" s="22">
        <f>'[1]Datos 441-07'!D22</f>
        <v>793</v>
      </c>
      <c r="L40" s="22">
        <f>'[1]Datos 441-07'!E22</f>
        <v>1222</v>
      </c>
      <c r="M40" s="22">
        <f>'[1]Datos 441-07'!F22</f>
        <v>34</v>
      </c>
      <c r="N40" s="11">
        <f t="shared" si="3"/>
        <v>80.352941176470594</v>
      </c>
      <c r="P40" s="19"/>
    </row>
    <row r="41" spans="1:16" ht="13.5" customHeight="1" x14ac:dyDescent="0.2">
      <c r="B41" s="21" t="s">
        <v>31</v>
      </c>
      <c r="C41" s="22">
        <v>373</v>
      </c>
      <c r="D41" s="22">
        <v>176</v>
      </c>
      <c r="E41" s="24">
        <v>0</v>
      </c>
      <c r="F41" s="22">
        <v>176</v>
      </c>
      <c r="G41" s="24">
        <v>0</v>
      </c>
      <c r="H41" s="23">
        <v>47.184986595174259</v>
      </c>
      <c r="I41" s="22">
        <f>'[1]Datos 441-07'!J23</f>
        <v>340</v>
      </c>
      <c r="J41" s="22">
        <f t="shared" si="2"/>
        <v>179</v>
      </c>
      <c r="K41" s="22">
        <f>'[1]Datos 441-07'!D23</f>
        <v>30</v>
      </c>
      <c r="L41" s="22">
        <f>'[1]Datos 441-07'!E23</f>
        <v>149</v>
      </c>
      <c r="M41" s="24">
        <f>'[1]Datos 441-07'!F23</f>
        <v>0</v>
      </c>
      <c r="N41" s="11">
        <f t="shared" si="3"/>
        <v>52.647058823529413</v>
      </c>
      <c r="P41" s="19"/>
    </row>
    <row r="42" spans="1:16" ht="13.5" customHeight="1" x14ac:dyDescent="0.2">
      <c r="B42" s="21" t="s">
        <v>32</v>
      </c>
      <c r="C42" s="22">
        <v>8799</v>
      </c>
      <c r="D42" s="22">
        <v>6499</v>
      </c>
      <c r="E42" s="22">
        <v>226</v>
      </c>
      <c r="F42" s="22">
        <v>6273</v>
      </c>
      <c r="G42" s="24">
        <v>0</v>
      </c>
      <c r="H42" s="23">
        <v>73.860665984771003</v>
      </c>
      <c r="I42" s="22">
        <f>'[1]Datos 441-07'!J24</f>
        <v>11167</v>
      </c>
      <c r="J42" s="22">
        <f t="shared" si="2"/>
        <v>8367</v>
      </c>
      <c r="K42" s="22">
        <f>'[1]Datos 441-07'!D24</f>
        <v>410</v>
      </c>
      <c r="L42" s="22">
        <f>'[1]Datos 441-07'!E24</f>
        <v>7957</v>
      </c>
      <c r="M42" s="24">
        <f>'[1]Datos 441-07'!F24</f>
        <v>0</v>
      </c>
      <c r="N42" s="11">
        <f t="shared" si="3"/>
        <v>74.926121608310197</v>
      </c>
      <c r="P42" s="19"/>
    </row>
    <row r="43" spans="1:16" ht="13.5" customHeight="1" x14ac:dyDescent="0.2">
      <c r="C43" s="26"/>
      <c r="D43" s="26"/>
      <c r="E43" s="26"/>
      <c r="F43" s="26"/>
      <c r="G43" s="26"/>
      <c r="H43" s="27"/>
      <c r="I43" s="26"/>
      <c r="J43" s="26"/>
      <c r="K43" s="26"/>
      <c r="L43" s="26"/>
      <c r="M43" s="26"/>
      <c r="N43" s="11"/>
    </row>
    <row r="44" spans="1:16" ht="13.5" customHeight="1" x14ac:dyDescent="0.2">
      <c r="A44" s="45" t="s">
        <v>25</v>
      </c>
      <c r="B44" s="46"/>
      <c r="C44" s="10">
        <v>687181</v>
      </c>
      <c r="D44" s="10">
        <v>305797</v>
      </c>
      <c r="E44" s="10">
        <v>33360</v>
      </c>
      <c r="F44" s="10">
        <v>217342</v>
      </c>
      <c r="G44" s="10">
        <v>55095</v>
      </c>
      <c r="H44" s="11">
        <v>44.500211734608499</v>
      </c>
      <c r="I44" s="10">
        <f>SUM(I46:I55,I56:I58)</f>
        <v>714408</v>
      </c>
      <c r="J44" s="10">
        <f>SUM(J46:J58)</f>
        <v>324088</v>
      </c>
      <c r="K44" s="10">
        <f>SUM(K46:K58)</f>
        <v>33093</v>
      </c>
      <c r="L44" s="10">
        <f t="shared" ref="L44:M44" si="4">SUM(L46:L58)</f>
        <v>228342</v>
      </c>
      <c r="M44" s="10">
        <f t="shared" si="4"/>
        <v>62653</v>
      </c>
      <c r="N44" s="11">
        <f>J44/I44*100</f>
        <v>45.364553588425657</v>
      </c>
      <c r="P44" s="13"/>
    </row>
    <row r="45" spans="1:16" ht="13.5" customHeight="1" x14ac:dyDescent="0.2">
      <c r="C45" s="10"/>
      <c r="D45" s="10"/>
      <c r="E45" s="10"/>
      <c r="F45" s="10"/>
      <c r="G45" s="10"/>
      <c r="H45" s="17"/>
      <c r="I45" s="10"/>
      <c r="J45" s="10"/>
      <c r="K45" s="10"/>
      <c r="L45" s="10"/>
      <c r="M45" s="10"/>
      <c r="N45" s="17"/>
      <c r="P45" s="13"/>
    </row>
    <row r="46" spans="1:16" ht="13.5" customHeight="1" x14ac:dyDescent="0.2">
      <c r="B46" s="2" t="s">
        <v>14</v>
      </c>
      <c r="C46" s="26">
        <v>19750</v>
      </c>
      <c r="D46" s="26">
        <v>11603</v>
      </c>
      <c r="E46" s="26">
        <v>1283</v>
      </c>
      <c r="F46" s="26">
        <v>8635</v>
      </c>
      <c r="G46" s="26">
        <v>1685</v>
      </c>
      <c r="H46" s="11">
        <v>58.749367088607599</v>
      </c>
      <c r="I46" s="26">
        <f>'[1]Datos 441-07'!J28</f>
        <v>20090</v>
      </c>
      <c r="J46" s="26">
        <f t="shared" ref="J46:J58" si="5">SUM(K46:M46)</f>
        <v>11160</v>
      </c>
      <c r="K46" s="26">
        <f>'[1]Datos 441-07'!D28</f>
        <v>746</v>
      </c>
      <c r="L46" s="26">
        <f>'[1]Datos 441-07'!E28</f>
        <v>8908</v>
      </c>
      <c r="M46" s="26">
        <f>'[1]Datos 441-07'!F28</f>
        <v>1506</v>
      </c>
      <c r="N46" s="11">
        <f t="shared" ref="N46:N58" si="6">J46/I46*100</f>
        <v>55.550024888003982</v>
      </c>
      <c r="P46" s="19"/>
    </row>
    <row r="47" spans="1:16" ht="13.5" customHeight="1" x14ac:dyDescent="0.2">
      <c r="B47" s="2" t="s">
        <v>15</v>
      </c>
      <c r="C47" s="26">
        <v>37233</v>
      </c>
      <c r="D47" s="26">
        <v>19211</v>
      </c>
      <c r="E47" s="26">
        <v>1749</v>
      </c>
      <c r="F47" s="26">
        <v>13533</v>
      </c>
      <c r="G47" s="26">
        <v>3929</v>
      </c>
      <c r="H47" s="11">
        <v>51.59670185050895</v>
      </c>
      <c r="I47" s="26">
        <f>'[1]Datos 441-07'!J29</f>
        <v>40363</v>
      </c>
      <c r="J47" s="26">
        <f t="shared" si="5"/>
        <v>23193</v>
      </c>
      <c r="K47" s="26">
        <f>'[1]Datos 441-07'!D29</f>
        <v>669</v>
      </c>
      <c r="L47" s="26">
        <f>'[1]Datos 441-07'!E29</f>
        <v>18490</v>
      </c>
      <c r="M47" s="26">
        <f>'[1]Datos 441-07'!F29</f>
        <v>4034</v>
      </c>
      <c r="N47" s="11">
        <f t="shared" si="6"/>
        <v>57.461041052449026</v>
      </c>
      <c r="P47" s="19"/>
    </row>
    <row r="48" spans="1:16" ht="13.5" customHeight="1" x14ac:dyDescent="0.2">
      <c r="B48" s="2" t="s">
        <v>16</v>
      </c>
      <c r="C48" s="26">
        <v>44268</v>
      </c>
      <c r="D48" s="26">
        <v>18996</v>
      </c>
      <c r="E48" s="26">
        <v>2598</v>
      </c>
      <c r="F48" s="26">
        <v>14282</v>
      </c>
      <c r="G48" s="26">
        <v>2116</v>
      </c>
      <c r="H48" s="11">
        <v>42.911358091623747</v>
      </c>
      <c r="I48" s="26">
        <f>'[1]Datos 441-07'!J30</f>
        <v>45656</v>
      </c>
      <c r="J48" s="26">
        <f t="shared" si="5"/>
        <v>20435</v>
      </c>
      <c r="K48" s="26">
        <f>'[1]Datos 441-07'!D30</f>
        <v>2865</v>
      </c>
      <c r="L48" s="26">
        <f>'[1]Datos 441-07'!E30</f>
        <v>14365</v>
      </c>
      <c r="M48" s="26">
        <f>'[1]Datos 441-07'!F30</f>
        <v>3205</v>
      </c>
      <c r="N48" s="11">
        <f t="shared" si="6"/>
        <v>44.758629752934993</v>
      </c>
      <c r="P48" s="19"/>
    </row>
    <row r="49" spans="1:16" ht="13.5" customHeight="1" x14ac:dyDescent="0.2">
      <c r="B49" s="2" t="s">
        <v>17</v>
      </c>
      <c r="C49" s="26">
        <v>59822</v>
      </c>
      <c r="D49" s="26">
        <v>28927</v>
      </c>
      <c r="E49" s="26">
        <v>3284</v>
      </c>
      <c r="F49" s="26">
        <v>20600</v>
      </c>
      <c r="G49" s="26">
        <v>5043</v>
      </c>
      <c r="H49" s="11">
        <v>48.355120189896695</v>
      </c>
      <c r="I49" s="26">
        <f>'[1]Datos 441-07'!J31</f>
        <v>63791</v>
      </c>
      <c r="J49" s="26">
        <f t="shared" si="5"/>
        <v>29431</v>
      </c>
      <c r="K49" s="26">
        <f>'[1]Datos 441-07'!D31</f>
        <v>1230</v>
      </c>
      <c r="L49" s="26">
        <f>'[1]Datos 441-07'!E31</f>
        <v>20740</v>
      </c>
      <c r="M49" s="26">
        <f>'[1]Datos 441-07'!F31</f>
        <v>7461</v>
      </c>
      <c r="N49" s="11">
        <f t="shared" si="6"/>
        <v>46.136602342023167</v>
      </c>
      <c r="P49" s="19"/>
    </row>
    <row r="50" spans="1:16" ht="13.5" customHeight="1" x14ac:dyDescent="0.2">
      <c r="B50" s="2" t="s">
        <v>18</v>
      </c>
      <c r="C50" s="26">
        <v>7203</v>
      </c>
      <c r="D50" s="26">
        <v>4808</v>
      </c>
      <c r="E50" s="26">
        <v>173</v>
      </c>
      <c r="F50" s="26">
        <v>4358</v>
      </c>
      <c r="G50" s="26">
        <v>277</v>
      </c>
      <c r="H50" s="11">
        <v>66.749965292239338</v>
      </c>
      <c r="I50" s="26">
        <f>'[1]Datos 441-07'!J32</f>
        <v>7655</v>
      </c>
      <c r="J50" s="26">
        <f t="shared" si="5"/>
        <v>5721</v>
      </c>
      <c r="K50" s="26">
        <f>'[1]Datos 441-07'!D32</f>
        <v>251</v>
      </c>
      <c r="L50" s="26">
        <f>'[1]Datos 441-07'!E32</f>
        <v>5155</v>
      </c>
      <c r="M50" s="26">
        <f>'[1]Datos 441-07'!F32</f>
        <v>315</v>
      </c>
      <c r="N50" s="11">
        <f t="shared" si="6"/>
        <v>74.735467015022863</v>
      </c>
      <c r="P50" s="19"/>
    </row>
    <row r="51" spans="1:16" ht="13.5" customHeight="1" x14ac:dyDescent="0.2">
      <c r="B51" s="2" t="s">
        <v>19</v>
      </c>
      <c r="C51" s="26">
        <v>19703</v>
      </c>
      <c r="D51" s="26">
        <v>8472</v>
      </c>
      <c r="E51" s="26">
        <v>1138</v>
      </c>
      <c r="F51" s="26">
        <v>5484</v>
      </c>
      <c r="G51" s="26">
        <v>1850</v>
      </c>
      <c r="H51" s="11">
        <v>42.998528142922396</v>
      </c>
      <c r="I51" s="26">
        <f>'[1]Datos 441-07'!J33</f>
        <v>19644</v>
      </c>
      <c r="J51" s="26">
        <f t="shared" si="5"/>
        <v>9716</v>
      </c>
      <c r="K51" s="26">
        <f>'[1]Datos 441-07'!D33</f>
        <v>664</v>
      </c>
      <c r="L51" s="26">
        <f>'[1]Datos 441-07'!E33</f>
        <v>6883</v>
      </c>
      <c r="M51" s="26">
        <f>'[1]Datos 441-07'!F33</f>
        <v>2169</v>
      </c>
      <c r="N51" s="11">
        <f t="shared" si="6"/>
        <v>49.460395031561802</v>
      </c>
      <c r="P51" s="19"/>
    </row>
    <row r="52" spans="1:16" ht="13.5" customHeight="1" x14ac:dyDescent="0.2">
      <c r="B52" s="2" t="s">
        <v>20</v>
      </c>
      <c r="C52" s="26">
        <v>17328</v>
      </c>
      <c r="D52" s="26">
        <v>9705</v>
      </c>
      <c r="E52" s="26">
        <v>380</v>
      </c>
      <c r="F52" s="26">
        <v>7698</v>
      </c>
      <c r="G52" s="26">
        <v>1627</v>
      </c>
      <c r="H52" s="11">
        <v>56.007617728531855</v>
      </c>
      <c r="I52" s="26">
        <f>'[1]Datos 441-07'!J34</f>
        <v>20100</v>
      </c>
      <c r="J52" s="26">
        <f t="shared" si="5"/>
        <v>11790</v>
      </c>
      <c r="K52" s="26">
        <f>'[1]Datos 441-07'!D34</f>
        <v>674</v>
      </c>
      <c r="L52" s="26">
        <f>'[1]Datos 441-07'!E34</f>
        <v>9210</v>
      </c>
      <c r="M52" s="26">
        <f>'[1]Datos 441-07'!F34</f>
        <v>1906</v>
      </c>
      <c r="N52" s="11">
        <f t="shared" si="6"/>
        <v>58.656716417910445</v>
      </c>
      <c r="P52" s="19"/>
    </row>
    <row r="53" spans="1:16" ht="13.5" customHeight="1" x14ac:dyDescent="0.2">
      <c r="B53" s="2" t="s">
        <v>21</v>
      </c>
      <c r="C53" s="26">
        <v>320511</v>
      </c>
      <c r="D53" s="26">
        <v>124856</v>
      </c>
      <c r="E53" s="26">
        <v>17158</v>
      </c>
      <c r="F53" s="26">
        <v>81283</v>
      </c>
      <c r="G53" s="26">
        <v>26415</v>
      </c>
      <c r="H53" s="11">
        <v>38.955293266065752</v>
      </c>
      <c r="I53" s="26">
        <f>'[1]Datos 441-07'!J35</f>
        <v>331867</v>
      </c>
      <c r="J53" s="26">
        <f t="shared" si="5"/>
        <v>129056</v>
      </c>
      <c r="K53" s="26">
        <f>'[1]Datos 441-07'!D35</f>
        <v>20216</v>
      </c>
      <c r="L53" s="26">
        <f>'[1]Datos 441-07'!E35</f>
        <v>84150</v>
      </c>
      <c r="M53" s="26">
        <f>'[1]Datos 441-07'!F35</f>
        <v>24690</v>
      </c>
      <c r="N53" s="11">
        <f t="shared" si="6"/>
        <v>38.887867730144912</v>
      </c>
      <c r="P53" s="19"/>
    </row>
    <row r="54" spans="1:16" ht="13.5" customHeight="1" x14ac:dyDescent="0.2">
      <c r="B54" s="2" t="s">
        <v>22</v>
      </c>
      <c r="C54" s="26">
        <v>109012</v>
      </c>
      <c r="D54" s="26">
        <v>44660</v>
      </c>
      <c r="E54" s="26">
        <v>4628</v>
      </c>
      <c r="F54" s="26">
        <v>31716</v>
      </c>
      <c r="G54" s="26">
        <v>8316</v>
      </c>
      <c r="H54" s="11">
        <v>40.967966829339893</v>
      </c>
      <c r="I54" s="26">
        <f>'[1]Datos 441-07'!J40</f>
        <v>111144</v>
      </c>
      <c r="J54" s="26">
        <f>SUM(K54:M54)</f>
        <v>47895</v>
      </c>
      <c r="K54" s="26">
        <f>'[1]Datos 441-07'!D40</f>
        <v>4589</v>
      </c>
      <c r="L54" s="26">
        <f>'[1]Datos 441-07'!E40</f>
        <v>30687</v>
      </c>
      <c r="M54" s="26">
        <f>'[1]Datos 441-07'!F40</f>
        <v>12619</v>
      </c>
      <c r="N54" s="11">
        <f>J54/I54*100</f>
        <v>43.092744547613904</v>
      </c>
      <c r="P54" s="19"/>
    </row>
    <row r="55" spans="1:16" ht="13.5" customHeight="1" x14ac:dyDescent="0.2">
      <c r="B55" s="2" t="s">
        <v>23</v>
      </c>
      <c r="C55" s="26">
        <v>31450</v>
      </c>
      <c r="D55" s="26">
        <v>15652</v>
      </c>
      <c r="E55" s="26">
        <v>443</v>
      </c>
      <c r="F55" s="26">
        <v>11965</v>
      </c>
      <c r="G55" s="26">
        <v>3244</v>
      </c>
      <c r="H55" s="11">
        <v>49.767885532591414</v>
      </c>
      <c r="I55" s="26">
        <f>'[1]Datos 441-07'!J36</f>
        <v>31665</v>
      </c>
      <c r="J55" s="26">
        <f t="shared" si="5"/>
        <v>15306</v>
      </c>
      <c r="K55" s="26">
        <f>'[1]Datos 441-07'!D36</f>
        <v>665</v>
      </c>
      <c r="L55" s="26">
        <f>'[1]Datos 441-07'!E36</f>
        <v>10177</v>
      </c>
      <c r="M55" s="26">
        <f>'[1]Datos 441-07'!F36</f>
        <v>4464</v>
      </c>
      <c r="N55" s="11">
        <f t="shared" si="6"/>
        <v>48.337280909521553</v>
      </c>
      <c r="P55" s="19"/>
    </row>
    <row r="56" spans="1:16" ht="13.5" customHeight="1" x14ac:dyDescent="0.2">
      <c r="A56" s="1"/>
      <c r="B56" s="21" t="s">
        <v>30</v>
      </c>
      <c r="C56" s="22">
        <v>7482</v>
      </c>
      <c r="D56" s="22">
        <v>6976</v>
      </c>
      <c r="E56" s="22">
        <v>454</v>
      </c>
      <c r="F56" s="22">
        <v>6522</v>
      </c>
      <c r="G56" s="24">
        <v>0</v>
      </c>
      <c r="H56" s="23">
        <v>93.237102379043037</v>
      </c>
      <c r="I56" s="22">
        <f>'[1]Datos 441-07'!J37</f>
        <v>7650</v>
      </c>
      <c r="J56" s="22">
        <f t="shared" si="5"/>
        <v>7354</v>
      </c>
      <c r="K56" s="22">
        <f>'[1]Datos 441-07'!D37</f>
        <v>514</v>
      </c>
      <c r="L56" s="22">
        <f>'[1]Datos 441-07'!E37</f>
        <v>6768</v>
      </c>
      <c r="M56" s="22">
        <f>'[1]Datos 441-07'!F37</f>
        <v>72</v>
      </c>
      <c r="N56" s="11">
        <f t="shared" si="6"/>
        <v>96.130718954248366</v>
      </c>
      <c r="P56" s="19"/>
    </row>
    <row r="57" spans="1:16" ht="13.5" customHeight="1" x14ac:dyDescent="0.2">
      <c r="A57" s="1"/>
      <c r="B57" s="21" t="s">
        <v>31</v>
      </c>
      <c r="C57" s="22">
        <v>557</v>
      </c>
      <c r="D57" s="22">
        <v>546</v>
      </c>
      <c r="E57" s="24">
        <v>0</v>
      </c>
      <c r="F57" s="22">
        <v>546</v>
      </c>
      <c r="G57" s="24">
        <v>0</v>
      </c>
      <c r="H57" s="23">
        <v>98.025134649910228</v>
      </c>
      <c r="I57" s="22">
        <f>'[1]Datos 441-07'!J38</f>
        <v>634</v>
      </c>
      <c r="J57" s="22">
        <f t="shared" si="5"/>
        <v>627</v>
      </c>
      <c r="K57" s="22">
        <f>'[1]Datos 441-07'!D38</f>
        <v>10</v>
      </c>
      <c r="L57" s="22">
        <f>'[1]Datos 441-07'!E38</f>
        <v>617</v>
      </c>
      <c r="M57" s="24">
        <f>'[1]Datos 441-07'!F38</f>
        <v>0</v>
      </c>
      <c r="N57" s="11">
        <f t="shared" si="6"/>
        <v>98.895899053627758</v>
      </c>
      <c r="P57" s="19"/>
    </row>
    <row r="58" spans="1:16" ht="13.5" customHeight="1" x14ac:dyDescent="0.2">
      <c r="A58" s="1"/>
      <c r="B58" s="21" t="s">
        <v>32</v>
      </c>
      <c r="C58" s="22">
        <v>12862</v>
      </c>
      <c r="D58" s="22">
        <v>11385</v>
      </c>
      <c r="E58" s="22">
        <v>72</v>
      </c>
      <c r="F58" s="22">
        <v>10720</v>
      </c>
      <c r="G58" s="22">
        <v>593</v>
      </c>
      <c r="H58" s="23">
        <v>88.516560410511573</v>
      </c>
      <c r="I58" s="22">
        <f>'[1]Datos 441-07'!J39</f>
        <v>14149</v>
      </c>
      <c r="J58" s="22">
        <f t="shared" si="5"/>
        <v>12404</v>
      </c>
      <c r="K58" s="24">
        <f>'[1]Datos 441-07'!D39</f>
        <v>0</v>
      </c>
      <c r="L58" s="22">
        <f>'[1]Datos 441-07'!E39</f>
        <v>12192</v>
      </c>
      <c r="M58" s="22">
        <f>'[1]Datos 441-07'!F39</f>
        <v>212</v>
      </c>
      <c r="N58" s="11">
        <f t="shared" si="6"/>
        <v>87.666972930949186</v>
      </c>
      <c r="P58" s="19"/>
    </row>
    <row r="59" spans="1:16" x14ac:dyDescent="0.2">
      <c r="A59" s="28"/>
      <c r="B59" s="29"/>
      <c r="C59" s="30"/>
      <c r="D59" s="30"/>
      <c r="E59" s="30"/>
      <c r="F59" s="30"/>
      <c r="G59" s="30"/>
      <c r="H59" s="31"/>
      <c r="I59" s="30"/>
      <c r="J59" s="30"/>
      <c r="K59" s="30"/>
      <c r="L59" s="30"/>
      <c r="M59" s="30"/>
      <c r="N59" s="32"/>
      <c r="P59" s="19"/>
    </row>
    <row r="60" spans="1:16" x14ac:dyDescent="0.2">
      <c r="A60" s="1"/>
      <c r="C60" s="33"/>
      <c r="D60" s="33"/>
      <c r="E60" s="33"/>
      <c r="F60" s="33"/>
      <c r="G60" s="33"/>
      <c r="H60" s="34"/>
      <c r="I60" s="33"/>
      <c r="J60" s="33"/>
      <c r="K60" s="33"/>
      <c r="L60" s="33"/>
      <c r="M60" s="33"/>
      <c r="N60" s="34"/>
      <c r="P60" s="19"/>
    </row>
    <row r="61" spans="1:16" s="36" customFormat="1" ht="12.75" customHeight="1" x14ac:dyDescent="0.2">
      <c r="A61" s="40" t="s">
        <v>28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35"/>
    </row>
    <row r="62" spans="1:16" x14ac:dyDescent="0.2">
      <c r="A62" s="40" t="s">
        <v>29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</row>
    <row r="63" spans="1:16" x14ac:dyDescent="0.2">
      <c r="A63" s="37" t="s">
        <v>26</v>
      </c>
    </row>
  </sheetData>
  <mergeCells count="14">
    <mergeCell ref="J9:N9"/>
    <mergeCell ref="A12:B12"/>
    <mergeCell ref="A28:B28"/>
    <mergeCell ref="A44:B44"/>
    <mergeCell ref="A1:N1"/>
    <mergeCell ref="A2:N2"/>
    <mergeCell ref="A3:N3"/>
    <mergeCell ref="A5:N6"/>
    <mergeCell ref="A8:B10"/>
    <mergeCell ref="C8:H8"/>
    <mergeCell ref="I8:N8"/>
    <mergeCell ref="C9:C10"/>
    <mergeCell ref="D9:H9"/>
    <mergeCell ref="I9:I10"/>
  </mergeCells>
  <printOptions horizontalCentered="1"/>
  <pageMargins left="0.6692913385826772" right="0.6692913385826772" top="0.98425196850393704" bottom="0.98425196850393704" header="0" footer="0"/>
  <pageSetup scale="7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39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ACHURRA</dc:creator>
  <cp:lastModifiedBy>CARLOS ACHURRA</cp:lastModifiedBy>
  <cp:lastPrinted>2019-10-25T14:14:28Z</cp:lastPrinted>
  <dcterms:created xsi:type="dcterms:W3CDTF">2019-10-24T19:39:51Z</dcterms:created>
  <dcterms:modified xsi:type="dcterms:W3CDTF">2019-10-25T14:14:32Z</dcterms:modified>
</cp:coreProperties>
</file>